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172.25.100.1\xg2020\XG2020\Klanten\Toevoegen aan email\"/>
    </mc:Choice>
  </mc:AlternateContent>
  <xr:revisionPtr revIDLastSave="0" documentId="13_ncr:1_{89C88BFD-8DDA-44CD-8F83-5A3D15D72649}" xr6:coauthVersionLast="47" xr6:coauthVersionMax="47" xr10:uidLastSave="{00000000-0000-0000-0000-000000000000}"/>
  <workbookProtection workbookAlgorithmName="SHA-512" workbookHashValue="hD1W1zNgTAC641J8p7Al+Byir3JVRMTkmkiAxyb7EN6B64O6gqngnUsTdAH77PHf6YzcxbtHPGvkns7787WV+Q==" workbookSaltValue="Hy4B+LorK6oaEEyW3G88nA==" workbookSpinCount="100000" lockStructure="1"/>
  <bookViews>
    <workbookView xWindow="-120" yWindow="-120" windowWidth="29040" windowHeight="17520" xr2:uid="{2AAC0963-70C9-4001-86D4-BC2099DB93D2}"/>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8" i="1"/>
  <c r="E29" i="1"/>
  <c r="E30" i="1"/>
  <c r="E31" i="1"/>
  <c r="E32" i="1"/>
  <c r="E33" i="1"/>
  <c r="E34" i="1"/>
  <c r="E35" i="1"/>
  <c r="E26" i="1"/>
  <c r="H27" i="1"/>
  <c r="H28" i="1"/>
  <c r="H29" i="1"/>
  <c r="H30" i="1"/>
  <c r="H31" i="1"/>
  <c r="H32" i="1"/>
  <c r="H33" i="1"/>
  <c r="H34" i="1"/>
  <c r="H35" i="1"/>
  <c r="H26" i="1"/>
  <c r="K27" i="1"/>
  <c r="K28" i="1"/>
  <c r="K29" i="1"/>
  <c r="K30" i="1"/>
  <c r="K31" i="1"/>
  <c r="K32" i="1"/>
  <c r="K33" i="1"/>
  <c r="K34" i="1"/>
  <c r="K35" i="1"/>
  <c r="K26" i="1"/>
  <c r="K13" i="1"/>
  <c r="K14" i="1"/>
  <c r="K15" i="1"/>
  <c r="K16" i="1"/>
  <c r="K17" i="1"/>
  <c r="K18" i="1"/>
  <c r="K19" i="1"/>
  <c r="K20" i="1"/>
  <c r="K21" i="1"/>
  <c r="K12" i="1"/>
  <c r="H13" i="1"/>
  <c r="H14" i="1"/>
  <c r="H15" i="1"/>
  <c r="H16" i="1"/>
  <c r="H17" i="1"/>
  <c r="H18" i="1"/>
  <c r="H19" i="1"/>
  <c r="H20" i="1"/>
  <c r="H21" i="1"/>
  <c r="H12" i="1"/>
  <c r="E13" i="1"/>
  <c r="E14" i="1"/>
  <c r="E15" i="1"/>
  <c r="E16" i="1"/>
  <c r="E17" i="1"/>
  <c r="E18" i="1"/>
  <c r="E19" i="1"/>
  <c r="E20" i="1"/>
  <c r="E21" i="1"/>
  <c r="E12" i="1"/>
  <c r="M35" i="1" l="1"/>
  <c r="M27" i="1"/>
  <c r="M32" i="1"/>
  <c r="M31" i="1"/>
  <c r="M30" i="1"/>
  <c r="M29" i="1"/>
  <c r="M26" i="1"/>
  <c r="M28" i="1"/>
  <c r="M34" i="1"/>
  <c r="M33" i="1"/>
  <c r="M16" i="1"/>
  <c r="M21" i="1"/>
  <c r="M14" i="1"/>
  <c r="M15" i="1"/>
  <c r="M13" i="1"/>
  <c r="M20" i="1"/>
  <c r="M19" i="1"/>
  <c r="M18" i="1"/>
  <c r="M17" i="1"/>
</calcChain>
</file>

<file path=xl/sharedStrings.xml><?xml version="1.0" encoding="utf-8"?>
<sst xmlns="http://schemas.openxmlformats.org/spreadsheetml/2006/main" count="32" uniqueCount="21">
  <si>
    <t>X-Guard Alarm-app</t>
  </si>
  <si>
    <t>Uren gebruik</t>
  </si>
  <si>
    <t>Mensen dichtbij</t>
  </si>
  <si>
    <t>BASIS</t>
  </si>
  <si>
    <t>Alarmcentrale</t>
  </si>
  <si>
    <t>Surveilance</t>
  </si>
  <si>
    <t>JA</t>
  </si>
  <si>
    <r>
      <rPr>
        <b/>
        <sz val="18"/>
        <color theme="1"/>
        <rFont val="Calibri"/>
        <family val="2"/>
        <scheme val="minor"/>
      </rPr>
      <t>Pakketten</t>
    </r>
    <r>
      <rPr>
        <sz val="11"/>
        <color theme="1"/>
        <rFont val="Calibri"/>
        <family val="2"/>
        <scheme val="minor"/>
      </rPr>
      <t xml:space="preserve">
Wij vinden dat Iedereen, Overal, veilig moet zijn. Voor de één is dat 24/7 of gedurende de werkuren, voor de ander is beveiligen incidenteel nodig: men wil tenslotte niet betalen voor iets wat niet gebruikt wordt.
Wij zijn uniek! X-Guard is namelijk de enige dienstverlener in veiligheidsoplossingen die in staat is om mensen per uur te beveiligen. Dit geeft u en/of uw organisatie de mogelijkheid om u en/of iedereen in uw organisatie middels de Alarm-app te laten beveiligen. U koopt vooraf het geschatte aantal uren bij ons in. Zo betaald u nooit teveel.</t>
    </r>
  </si>
  <si>
    <r>
      <rPr>
        <b/>
        <sz val="16"/>
        <color theme="1"/>
        <rFont val="Calibri"/>
        <family val="2"/>
        <scheme val="minor"/>
      </rPr>
      <t>Per persoon beveiligen</t>
    </r>
    <r>
      <rPr>
        <sz val="11"/>
        <color theme="1"/>
        <rFont val="Calibri"/>
        <family val="2"/>
        <scheme val="minor"/>
      </rPr>
      <t xml:space="preserve">
Vast tarief per persoon (óf per toestel). U sluit bij ons een jaarlijks contract af voor het aantal personen die u wenst te beveiligen. Voor elke nieuwe aansluiting bóven het aantal te beveiligen personen, zullen wij uw contract wijzigen en ophogen per maand. Aan het einde van uw contract kunt u bij verlenging van uw contract het aantal te beveiligen personen opnieuw bepalen. In het geval van een pakket ”per persoon” kunt u </t>
    </r>
    <r>
      <rPr>
        <b/>
        <sz val="11"/>
        <color theme="1"/>
        <rFont val="Calibri"/>
        <family val="2"/>
        <scheme val="minor"/>
      </rPr>
      <t>altijd</t>
    </r>
    <r>
      <rPr>
        <sz val="11"/>
        <color theme="1"/>
        <rFont val="Calibri"/>
        <family val="2"/>
        <scheme val="minor"/>
      </rPr>
      <t xml:space="preserve"> een alarm versturen, ook wanneer uw Eigen beveiliging op ”Uit’‘ staat.
Bovendien biedt X-Guard all-in-one alarmtoestellen (de Uitgebreide en Eenvoudige alarmknop). Deze toestellen kunt u tegen een vast tarief, bedrijfsklaar bij ons bestellen. Lees via onderstaande knoppen meer over de Uitgebreide alarmknop en de Eenvoudige Alarmknop:</t>
    </r>
  </si>
  <si>
    <r>
      <rPr>
        <b/>
        <sz val="16"/>
        <color theme="1"/>
        <rFont val="Calibri"/>
        <family val="2"/>
        <scheme val="minor"/>
      </rPr>
      <t xml:space="preserve">Per uur beveiligen </t>
    </r>
    <r>
      <rPr>
        <sz val="11"/>
        <color theme="1"/>
        <rFont val="Calibri"/>
        <family val="2"/>
        <scheme val="minor"/>
      </rPr>
      <t xml:space="preserve">
Vast tarief per uur. U sluit bij ons een jaarlijks contract af voor het totaal aantal uren dat u nodig heeft aan beveiliging. Indien de </t>
    </r>
    <r>
      <rPr>
        <b/>
        <sz val="11"/>
        <color theme="1"/>
        <rFont val="Calibri"/>
        <family val="2"/>
        <scheme val="minor"/>
      </rPr>
      <t>eigen beveiliging</t>
    </r>
    <r>
      <rPr>
        <sz val="11"/>
        <color theme="1"/>
        <rFont val="Calibri"/>
        <family val="2"/>
        <scheme val="minor"/>
      </rPr>
      <t xml:space="preserve"> op ‘’Aan’’ of ‘’Risico’’ staat zal dit ten koste gaan van de ingekochte uren. Dit geldt niet wanneer alarmoproepen ontvangen op ”Aan” staat. Bij een pakket  ”per uur”, kunt u </t>
    </r>
    <r>
      <rPr>
        <b/>
        <sz val="11"/>
        <color theme="1"/>
        <rFont val="Calibri"/>
        <family val="2"/>
        <scheme val="minor"/>
      </rPr>
      <t>géén</t>
    </r>
    <r>
      <rPr>
        <sz val="11"/>
        <color theme="1"/>
        <rFont val="Calibri"/>
        <family val="2"/>
        <scheme val="minor"/>
      </rPr>
      <t xml:space="preserve"> alarm versturen op het moment dat uw eigen beveiliging  op ‘‘Uit’‘ staat. U moet de knop bij eigen beveiliging op ”Aan” zetten om te kunnen alarmeren. Bij een overschrijding van de ingekochte uren blijft u of uw medewerker nog steeds beveiligd. Maandelijks krijgt u een overzicht van de gemaakte overschrijdingen en kunt u bepalen of u de ingekochte uren wilt ophogen. Ingekochte uren kunnen maandelijks naar boven worden opgehoogd. Het verlagen van de ingekochte uren kan (pas) aan het einde van de contractperiode.
</t>
    </r>
    <r>
      <rPr>
        <b/>
        <sz val="11"/>
        <color theme="1"/>
        <rFont val="Calibri"/>
        <family val="2"/>
        <scheme val="minor"/>
      </rPr>
      <t>Tip</t>
    </r>
    <r>
      <rPr>
        <sz val="11"/>
        <color theme="1"/>
        <rFont val="Calibri"/>
        <family val="2"/>
        <scheme val="minor"/>
      </rPr>
      <t>: Het automatisch schakelen van de ”</t>
    </r>
    <r>
      <rPr>
        <b/>
        <sz val="11"/>
        <color theme="1"/>
        <rFont val="Calibri"/>
        <family val="2"/>
        <scheme val="minor"/>
      </rPr>
      <t>Aan</t>
    </r>
    <r>
      <rPr>
        <sz val="11"/>
        <color theme="1"/>
        <rFont val="Calibri"/>
        <family val="2"/>
        <scheme val="minor"/>
      </rPr>
      <t>”,- ”</t>
    </r>
    <r>
      <rPr>
        <b/>
        <sz val="11"/>
        <color theme="1"/>
        <rFont val="Calibri"/>
        <family val="2"/>
        <scheme val="minor"/>
      </rPr>
      <t>Uit</t>
    </r>
    <r>
      <rPr>
        <sz val="11"/>
        <color theme="1"/>
        <rFont val="Calibri"/>
        <family val="2"/>
        <scheme val="minor"/>
      </rPr>
      <t>”,- en ”</t>
    </r>
    <r>
      <rPr>
        <b/>
        <sz val="11"/>
        <color theme="1"/>
        <rFont val="Calibri"/>
        <family val="2"/>
        <scheme val="minor"/>
      </rPr>
      <t>Risico</t>
    </r>
    <r>
      <rPr>
        <sz val="11"/>
        <color theme="1"/>
        <rFont val="Calibri"/>
        <family val="2"/>
        <scheme val="minor"/>
      </rPr>
      <t>”-knop voorkomt onnodig gebruik van de ingekochte uren. Ook kunt u bij ”Wijzig instellingen” in de app instellen dat u  na een bepaalde tijd (zelf instellen) een melding ontvangt dat u uw eigen beveiliging nog op ‘‘Aan” heeft staan. Klik op onderstaande knop om om meer te lezen over automatisch schakelen:</t>
    </r>
  </si>
  <si>
    <t>AANVULLEND</t>
  </si>
  <si>
    <t>Personen</t>
  </si>
  <si>
    <t>Prijs per uur / maand</t>
  </si>
  <si>
    <t>Prijs per persoon / per maand</t>
  </si>
  <si>
    <t>Totaal / mnd.</t>
  </si>
  <si>
    <t>Totaal / mnd</t>
  </si>
  <si>
    <t>Uitgebreide Alarmknop</t>
  </si>
  <si>
    <t>Eenvoudige Alarmknop</t>
  </si>
  <si>
    <t>Automatisch schakelen</t>
  </si>
  <si>
    <r>
      <rPr>
        <b/>
        <sz val="16"/>
        <color theme="1"/>
        <rFont val="Calibri"/>
        <family val="2"/>
        <scheme val="minor"/>
      </rPr>
      <t>Voorwaarden</t>
    </r>
    <r>
      <rPr>
        <sz val="11"/>
        <color theme="1"/>
        <rFont val="Calibri"/>
        <family val="2"/>
        <scheme val="minor"/>
      </rPr>
      <t xml:space="preserve">
■ Landelijke opvolging wordt ingezet ter verificatie indien er niet uit de spreekluisterbinding kan worden opgemaakt of politie mag worden ingezet. Voor de inzet van landelijke opvolging wordt per inzet voor het eerste uur een bedrag van €142,86 in rekening gebracht, daarna wordt er voor elk kwartier extra €35 gerekend.
■ Alarmcentrale voor verificatie van de alarmmelding en het inzetten van politie. Na activatie van de app kan één week gratis worden getest (maximaal 5 alarmen per geregistreerde app). Daarna kost het afhandelen van een alarm €7,25 Deze kosten zullen aan het begin van elke maand over de afgelopen maand in rekening worden gebracht.
■ Bij overschrijding van het aantal uren per maand zal, indien u de bundel niet verhoogt, een bedrag van € * per uur, met een start tarief van twee uur, in rekening worden gebracht. U kunt de bundel maandelijks verhogen tot het einde van de looptijd van het contract. De bundel verlagen kan bij het verlengen van het contract. * </t>
    </r>
    <r>
      <rPr>
        <i/>
        <sz val="11"/>
        <color theme="1"/>
        <rFont val="Calibri"/>
        <family val="2"/>
        <scheme val="minor"/>
      </rPr>
      <t>Dit is de geoffreerde prijs verhoogd met 30%</t>
    </r>
    <r>
      <rPr>
        <sz val="11"/>
        <color theme="1"/>
        <rFont val="Calibri"/>
        <family val="2"/>
        <scheme val="minor"/>
      </rPr>
      <t xml:space="preserve">
■ De urenbundel kan elke 12 maanden gewijzigd worden, ook als een lagere bundel gewenst is.
■ Indien u gebruik maakt van de onbeperkte urenbundel dan geldt het ingevoerde aantal personen als het contractuele maximale aantal gebruikers.
* Het bedrag wat betaald word per uur overschrijding is afhankelijk van het bedrag per uur dat standaard wordt gecalculeerd in de offerte met een verhogen van 30%.</t>
    </r>
  </si>
  <si>
    <r>
      <rPr>
        <b/>
        <sz val="16"/>
        <color theme="1"/>
        <rFont val="Calibri"/>
        <family val="2"/>
        <scheme val="minor"/>
      </rPr>
      <t>Berekening voor aantal uren</t>
    </r>
    <r>
      <rPr>
        <sz val="11"/>
        <color theme="1"/>
        <rFont val="Calibri"/>
        <family val="2"/>
        <scheme val="minor"/>
      </rPr>
      <t xml:space="preserve">
Hieronder een overzicht voor het berekenen van het aantal uren per maand en de bij behorende tarieven 
Bij het maken van een offerte wordt vooraf bepaald hoeveel uren de organisatie denkt in te kopen. 
Als voorbeeld 10 personen worden 20 uur per week beveiligd. Dit resulteerd in n 20 x 10 x 52 = 10.400 per jaar / 12 = 866 per maand 
Indien er meer dan 44 uur wordt afgenomen per per soon kan er ook voor gekozen om inplaats van per uur per persoon in te kopen. 
Dus boven de 44 uur wordt het pakket omgezet van per uur naar per persoon. 
Afhankelijk van wat er nu wordt afgenomen wordt er een prijs per uur, maand, jaar bepaald. 
Het bedrag per uur voor gebruikte uren wordt middels een berekening bepaald op basis van de tusssen liggende waarde dus van 0 tot 500 uur enz. 
Voor het afnemen van de Alarmcentrale zit een minimum van € 99,36 per maand. 
</t>
    </r>
    <r>
      <rPr>
        <b/>
        <sz val="11"/>
        <color theme="1"/>
        <rFont val="Calibri"/>
        <family val="2"/>
        <scheme val="minor"/>
      </rPr>
      <t xml:space="preserve">In onderstaande tabel ziet u de bedragen per uur en bijbehorende diens. Als u boven in de tabel </t>
    </r>
    <r>
      <rPr>
        <b/>
        <sz val="11"/>
        <rFont val="Calibri"/>
        <family val="2"/>
        <scheme val="minor"/>
      </rPr>
      <t>JA/NEE</t>
    </r>
    <r>
      <rPr>
        <b/>
        <sz val="11"/>
        <color theme="1"/>
        <rFont val="Calibri"/>
        <family val="2"/>
        <scheme val="minor"/>
      </rPr>
      <t xml:space="preserve"> selecteerd dan wordt die in de hele kolom doorgevoerd en worden de gestallen aan in de Totaal kolom bij elkaar opgeteld.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</si>
</sst>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_ ;_ * \-#,##0_ ;_ * &quot;-&quot;??_ ;_ @_ "/>
    <numFmt numFmtId="165" formatCode="_ &quot;€&quot;\ * #,##0.00000_ ;_ &quot;€&quot;\ * \-#,##0.00000_ ;_ &quot;€&quot;\ * &quot;-&quot;??_ ;_ @_ "/>
    <numFmt numFmtId="166" formatCode="_ &quot;€&quot;\ * #,##0.000000_ ;_ &quot;€&quot;\ * \-#,##0.000000_ ;_ &quot;€&quot;\ * &quot;-&quot;??_ ;_ @_ "/>
    <numFmt numFmtId="167" formatCode="_ &quot;€&quot;\ * #,##0.00_ ;_ &quot;€&quot;\ * \-#,##0.0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1"/>
      <name val="Calibri"/>
      <family val="2"/>
      <scheme val="minor"/>
    </font>
    <font>
      <u/>
      <sz val="11"/>
      <color theme="10"/>
      <name val="Calibri"/>
      <family val="2"/>
      <scheme val="minor"/>
    </font>
    <font>
      <b/>
      <u/>
      <sz val="11"/>
      <color theme="10"/>
      <name val="Calibri"/>
      <family val="2"/>
      <scheme val="minor"/>
    </font>
    <font>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25">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63">
    <xf numFmtId="0" fontId="0" fillId="0" borderId="0" xfId="0"/>
    <xf numFmtId="164" fontId="0" fillId="0" borderId="0" xfId="1" applyNumberFormat="1" applyFont="1"/>
    <xf numFmtId="165" fontId="0" fillId="0" borderId="0" xfId="2" applyNumberFormat="1" applyFont="1"/>
    <xf numFmtId="166" fontId="0" fillId="0" borderId="0" xfId="2" applyNumberFormat="1" applyFont="1"/>
    <xf numFmtId="166" fontId="0" fillId="0" borderId="0" xfId="2" applyNumberFormat="1" applyFont="1" applyBorder="1" applyAlignment="1">
      <alignment horizontal="center"/>
    </xf>
    <xf numFmtId="165" fontId="0" fillId="0" borderId="0" xfId="2" applyNumberFormat="1" applyFont="1" applyBorder="1"/>
    <xf numFmtId="165" fontId="0" fillId="0" borderId="2" xfId="2" applyNumberFormat="1" applyFont="1" applyBorder="1"/>
    <xf numFmtId="164" fontId="2" fillId="0" borderId="1" xfId="1" applyNumberFormat="1" applyFont="1" applyBorder="1"/>
    <xf numFmtId="0" fontId="0" fillId="0" borderId="0" xfId="1" applyNumberFormat="1" applyFont="1" applyAlignment="1">
      <alignment horizontal="left" vertical="top" wrapText="1"/>
    </xf>
    <xf numFmtId="0" fontId="0" fillId="0" borderId="0" xfId="1" applyNumberFormat="1" applyFont="1" applyAlignment="1">
      <alignment horizontal="center" vertical="top" wrapText="1"/>
    </xf>
    <xf numFmtId="0" fontId="2" fillId="0" borderId="0" xfId="1" applyNumberFormat="1" applyFont="1" applyAlignment="1">
      <alignment horizontal="left" vertical="top" wrapText="1"/>
    </xf>
    <xf numFmtId="0" fontId="2" fillId="0" borderId="0" xfId="0" applyFont="1" applyAlignment="1">
      <alignment horizontal="left" vertical="top"/>
    </xf>
    <xf numFmtId="164" fontId="2" fillId="0" borderId="3" xfId="1" applyNumberFormat="1" applyFont="1" applyBorder="1" applyAlignment="1">
      <alignment horizontal="center"/>
    </xf>
    <xf numFmtId="164" fontId="2" fillId="0" borderId="4" xfId="1" applyNumberFormat="1" applyFont="1" applyBorder="1" applyAlignment="1">
      <alignment horizontal="center"/>
    </xf>
    <xf numFmtId="164" fontId="2" fillId="0" borderId="5" xfId="1" applyNumberFormat="1" applyFont="1" applyBorder="1" applyAlignment="1">
      <alignment horizontal="center"/>
    </xf>
    <xf numFmtId="166" fontId="2" fillId="0" borderId="7" xfId="2" applyNumberFormat="1" applyFont="1" applyBorder="1" applyAlignment="1">
      <alignment horizontal="center"/>
    </xf>
    <xf numFmtId="165" fontId="2" fillId="0" borderId="7" xfId="2" applyNumberFormat="1" applyFont="1" applyBorder="1" applyAlignment="1">
      <alignment horizontal="center"/>
    </xf>
    <xf numFmtId="0" fontId="0" fillId="0" borderId="0" xfId="1" applyNumberFormat="1" applyFont="1" applyAlignment="1">
      <alignment horizontal="left" vertical="top" wrapText="1"/>
    </xf>
    <xf numFmtId="0" fontId="0" fillId="0" borderId="0" xfId="1" applyNumberFormat="1" applyFont="1" applyAlignment="1">
      <alignment horizontal="left" vertical="top"/>
    </xf>
    <xf numFmtId="0" fontId="7" fillId="0" borderId="0" xfId="3" applyNumberFormat="1" applyFont="1" applyAlignment="1">
      <alignment horizontal="left" vertical="top" wrapText="1"/>
    </xf>
    <xf numFmtId="164" fontId="0" fillId="0" borderId="6" xfId="1" applyNumberFormat="1" applyFont="1" applyBorder="1"/>
    <xf numFmtId="166" fontId="2" fillId="0" borderId="8" xfId="2" applyNumberFormat="1" applyFont="1" applyBorder="1" applyAlignment="1">
      <alignment horizontal="center"/>
    </xf>
    <xf numFmtId="166" fontId="0" fillId="0" borderId="6" xfId="2" applyNumberFormat="1" applyFont="1" applyBorder="1" applyAlignment="1">
      <alignment horizontal="center"/>
    </xf>
    <xf numFmtId="164" fontId="0" fillId="0" borderId="9" xfId="1" applyNumberFormat="1" applyFont="1" applyBorder="1"/>
    <xf numFmtId="166" fontId="0" fillId="0" borderId="9" xfId="2" applyNumberFormat="1" applyFont="1" applyBorder="1"/>
    <xf numFmtId="165" fontId="0" fillId="0" borderId="9" xfId="2" applyNumberFormat="1" applyFont="1" applyBorder="1"/>
    <xf numFmtId="164" fontId="0" fillId="0" borderId="10" xfId="1" applyNumberFormat="1" applyFont="1" applyBorder="1"/>
    <xf numFmtId="166" fontId="0" fillId="0" borderId="11" xfId="2" applyNumberFormat="1" applyFont="1" applyBorder="1"/>
    <xf numFmtId="164" fontId="5" fillId="2" borderId="11" xfId="1" applyNumberFormat="1" applyFont="1" applyFill="1" applyBorder="1"/>
    <xf numFmtId="165" fontId="0" fillId="0" borderId="12" xfId="2" applyNumberFormat="1" applyFont="1" applyBorder="1"/>
    <xf numFmtId="164" fontId="2" fillId="0" borderId="13" xfId="1" applyNumberFormat="1" applyFont="1" applyBorder="1"/>
    <xf numFmtId="165" fontId="0" fillId="0" borderId="14" xfId="2" applyNumberFormat="1" applyFont="1" applyBorder="1"/>
    <xf numFmtId="164" fontId="2" fillId="0" borderId="15" xfId="1" applyNumberFormat="1" applyFont="1" applyBorder="1"/>
    <xf numFmtId="166" fontId="0" fillId="0" borderId="16" xfId="2" applyNumberFormat="1" applyFont="1" applyBorder="1"/>
    <xf numFmtId="164" fontId="0" fillId="0" borderId="16" xfId="1" applyNumberFormat="1" applyFont="1" applyBorder="1"/>
    <xf numFmtId="165" fontId="0" fillId="0" borderId="17" xfId="2" applyNumberFormat="1" applyFont="1" applyBorder="1"/>
    <xf numFmtId="164" fontId="2" fillId="2" borderId="10" xfId="1" applyNumberFormat="1" applyFont="1" applyFill="1" applyBorder="1"/>
    <xf numFmtId="165" fontId="0" fillId="0" borderId="11" xfId="2" applyNumberFormat="1" applyFont="1" applyBorder="1"/>
    <xf numFmtId="164" fontId="2" fillId="2" borderId="11" xfId="1" applyNumberFormat="1" applyFont="1" applyFill="1" applyBorder="1"/>
    <xf numFmtId="164" fontId="0" fillId="0" borderId="13" xfId="1" applyNumberFormat="1" applyFont="1" applyBorder="1"/>
    <xf numFmtId="164" fontId="0" fillId="0" borderId="15" xfId="1" applyNumberFormat="1" applyFont="1" applyBorder="1"/>
    <xf numFmtId="165" fontId="0" fillId="0" borderId="16" xfId="2" applyNumberFormat="1" applyFont="1" applyBorder="1"/>
    <xf numFmtId="166" fontId="0" fillId="0" borderId="18" xfId="2" applyNumberFormat="1" applyFont="1" applyBorder="1"/>
    <xf numFmtId="166" fontId="0" fillId="0" borderId="19" xfId="2" applyNumberFormat="1" applyFont="1" applyBorder="1"/>
    <xf numFmtId="166" fontId="0" fillId="0" borderId="20" xfId="2" applyNumberFormat="1" applyFont="1" applyBorder="1"/>
    <xf numFmtId="164" fontId="2" fillId="0" borderId="8" xfId="1" applyNumberFormat="1" applyFont="1" applyBorder="1" applyAlignment="1">
      <alignment horizontal="center"/>
    </xf>
    <xf numFmtId="0" fontId="0" fillId="0" borderId="21" xfId="0" applyBorder="1"/>
    <xf numFmtId="0" fontId="0" fillId="0" borderId="22" xfId="0" applyBorder="1"/>
    <xf numFmtId="167" fontId="2" fillId="0" borderId="22" xfId="0" applyNumberFormat="1" applyFont="1" applyBorder="1"/>
    <xf numFmtId="167" fontId="2" fillId="0" borderId="23" xfId="0" applyNumberFormat="1" applyFont="1" applyBorder="1"/>
    <xf numFmtId="44" fontId="0" fillId="0" borderId="9" xfId="2" applyNumberFormat="1" applyFont="1" applyBorder="1"/>
    <xf numFmtId="44" fontId="0" fillId="0" borderId="14" xfId="2" applyNumberFormat="1" applyFont="1" applyBorder="1"/>
    <xf numFmtId="44" fontId="0" fillId="0" borderId="16" xfId="2" applyNumberFormat="1" applyFont="1" applyBorder="1"/>
    <xf numFmtId="44" fontId="0" fillId="0" borderId="17" xfId="2" applyNumberFormat="1" applyFont="1" applyBorder="1"/>
    <xf numFmtId="44" fontId="0" fillId="0" borderId="19" xfId="2" applyNumberFormat="1" applyFont="1" applyBorder="1"/>
    <xf numFmtId="44" fontId="0" fillId="0" borderId="20" xfId="2" applyNumberFormat="1" applyFont="1" applyBorder="1"/>
    <xf numFmtId="0" fontId="0" fillId="0" borderId="24" xfId="0" applyBorder="1"/>
    <xf numFmtId="166" fontId="2" fillId="0" borderId="3" xfId="2" applyNumberFormat="1" applyFont="1" applyBorder="1" applyAlignment="1">
      <alignment horizontal="center"/>
    </xf>
    <xf numFmtId="166" fontId="2" fillId="0" borderId="4" xfId="2" applyNumberFormat="1" applyFont="1" applyBorder="1" applyAlignment="1">
      <alignment horizontal="center"/>
    </xf>
    <xf numFmtId="166" fontId="2" fillId="0" borderId="5" xfId="2" applyNumberFormat="1" applyFont="1" applyBorder="1" applyAlignment="1">
      <alignment horizontal="center"/>
    </xf>
    <xf numFmtId="166" fontId="0" fillId="0" borderId="3" xfId="2" applyNumberFormat="1" applyFont="1" applyBorder="1" applyAlignment="1">
      <alignment horizontal="center"/>
    </xf>
    <xf numFmtId="165" fontId="2" fillId="0" borderId="4" xfId="2" applyNumberFormat="1" applyFont="1" applyBorder="1" applyAlignment="1">
      <alignment horizontal="center"/>
    </xf>
    <xf numFmtId="165" fontId="2" fillId="0" borderId="5" xfId="2" applyNumberFormat="1" applyFont="1" applyBorder="1" applyAlignment="1">
      <alignment horizontal="center"/>
    </xf>
  </cellXfs>
  <cellStyles count="4">
    <cellStyle name="Hyperlink" xfId="3" builtinId="8"/>
    <cellStyle name="Komma" xfId="1" builtinId="3"/>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x-guard.nl/uitleg/automatisch-schakelen/" TargetMode="External"/><Relationship Id="rId1" Type="http://schemas.openxmlformats.org/officeDocument/2006/relationships/hyperlink" Target="https://x-guard.nl/uitleg/de-uitgebreide-x-guard-alarmkno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0DBA9-03A6-4CFB-9AE9-C11AF1F12968}">
  <dimension ref="B1:M37"/>
  <sheetViews>
    <sheetView tabSelected="1" workbookViewId="0">
      <selection activeCell="R20" sqref="R20"/>
    </sheetView>
  </sheetViews>
  <sheetFormatPr defaultRowHeight="15" x14ac:dyDescent="0.25"/>
  <cols>
    <col min="2" max="2" width="13.42578125" style="1" bestFit="1" customWidth="1"/>
    <col min="3" max="3" width="19" style="3" bestFit="1" customWidth="1"/>
    <col min="4" max="4" width="3.7109375" style="3" customWidth="1"/>
    <col min="5" max="5" width="5.28515625" style="3" bestFit="1" customWidth="1"/>
    <col min="6" max="6" width="16.28515625" style="2" bestFit="1" customWidth="1"/>
    <col min="7" max="7" width="3.7109375" style="2" customWidth="1"/>
    <col min="8" max="8" width="5.28515625" style="2" bestFit="1" customWidth="1"/>
    <col min="9" max="9" width="14.5703125" style="2" bestFit="1" customWidth="1"/>
    <col min="10" max="10" width="3.7109375" style="2" customWidth="1"/>
    <col min="11" max="11" width="5.28515625" style="2" bestFit="1" customWidth="1"/>
    <col min="12" max="12" width="12.7109375" style="3" bestFit="1" customWidth="1"/>
    <col min="13" max="13" width="13.85546875" bestFit="1" customWidth="1"/>
    <col min="15" max="19" width="8.85546875" customWidth="1"/>
  </cols>
  <sheetData>
    <row r="1" spans="2:13" ht="129.75" customHeight="1" x14ac:dyDescent="0.25">
      <c r="B1" s="17" t="s">
        <v>7</v>
      </c>
      <c r="C1" s="18"/>
      <c r="D1" s="18"/>
      <c r="E1" s="18"/>
      <c r="F1" s="18"/>
      <c r="G1" s="18"/>
      <c r="H1" s="18"/>
      <c r="I1" s="18"/>
      <c r="J1" s="18"/>
      <c r="K1" s="18"/>
      <c r="L1" s="18"/>
      <c r="M1" s="18"/>
    </row>
    <row r="2" spans="2:13" ht="132.75" customHeight="1" x14ac:dyDescent="0.25">
      <c r="B2" s="17" t="s">
        <v>8</v>
      </c>
      <c r="C2" s="17"/>
      <c r="D2" s="17"/>
      <c r="E2" s="17"/>
      <c r="F2" s="17"/>
      <c r="G2" s="17"/>
      <c r="H2" s="17"/>
      <c r="I2" s="17"/>
      <c r="J2" s="17"/>
      <c r="K2" s="17"/>
      <c r="L2" s="17"/>
      <c r="M2" s="17"/>
    </row>
    <row r="3" spans="2:13" s="11" customFormat="1" ht="15.95" customHeight="1" x14ac:dyDescent="0.25">
      <c r="B3" s="19" t="s">
        <v>16</v>
      </c>
      <c r="C3" s="19"/>
      <c r="D3" s="19" t="s">
        <v>17</v>
      </c>
      <c r="E3" s="19"/>
      <c r="F3" s="19"/>
      <c r="G3" s="19"/>
      <c r="H3" s="10"/>
      <c r="I3" s="10"/>
      <c r="J3" s="10"/>
      <c r="K3" s="10"/>
      <c r="L3" s="10"/>
      <c r="M3" s="10"/>
    </row>
    <row r="4" spans="2:13" ht="9.9499999999999993" customHeight="1" x14ac:dyDescent="0.25">
      <c r="B4" s="9"/>
      <c r="C4" s="9"/>
      <c r="D4" s="8"/>
      <c r="E4" s="9"/>
      <c r="F4" s="9"/>
      <c r="G4" s="9"/>
      <c r="H4" s="8"/>
      <c r="I4" s="8"/>
      <c r="J4" s="8"/>
      <c r="K4" s="8"/>
      <c r="L4" s="8"/>
      <c r="M4" s="8"/>
    </row>
    <row r="5" spans="2:13" ht="192.75" customHeight="1" x14ac:dyDescent="0.25">
      <c r="B5" s="17" t="s">
        <v>9</v>
      </c>
      <c r="C5" s="17"/>
      <c r="D5" s="17"/>
      <c r="E5" s="17"/>
      <c r="F5" s="17"/>
      <c r="G5" s="17"/>
      <c r="H5" s="17"/>
      <c r="I5" s="17"/>
      <c r="J5" s="17"/>
      <c r="K5" s="17"/>
      <c r="L5" s="17"/>
      <c r="M5" s="17"/>
    </row>
    <row r="6" spans="2:13" ht="15.95" customHeight="1" x14ac:dyDescent="0.25">
      <c r="B6" s="19" t="s">
        <v>18</v>
      </c>
      <c r="C6" s="19"/>
      <c r="D6" s="8"/>
      <c r="E6" s="8"/>
      <c r="F6" s="8"/>
      <c r="G6" s="8"/>
      <c r="H6" s="8"/>
      <c r="I6" s="8"/>
      <c r="J6" s="8"/>
      <c r="K6" s="8"/>
      <c r="L6" s="8"/>
      <c r="M6" s="8"/>
    </row>
    <row r="7" spans="2:13" ht="9.9499999999999993" customHeight="1" x14ac:dyDescent="0.25">
      <c r="B7" s="9"/>
      <c r="C7" s="9"/>
      <c r="D7" s="8"/>
      <c r="E7" s="8"/>
      <c r="F7" s="8"/>
      <c r="G7" s="8"/>
      <c r="H7" s="8"/>
      <c r="I7" s="8"/>
      <c r="J7" s="8"/>
      <c r="K7" s="8"/>
      <c r="L7" s="8"/>
      <c r="M7" s="8"/>
    </row>
    <row r="8" spans="2:13" ht="216.75" customHeight="1" thickBot="1" x14ac:dyDescent="0.3">
      <c r="B8" s="17" t="s">
        <v>20</v>
      </c>
      <c r="C8" s="17"/>
      <c r="D8" s="17"/>
      <c r="E8" s="17"/>
      <c r="F8" s="17"/>
      <c r="G8" s="17"/>
      <c r="H8" s="17"/>
      <c r="I8" s="17"/>
      <c r="J8" s="17"/>
      <c r="K8" s="17"/>
      <c r="L8" s="17"/>
      <c r="M8" s="17"/>
    </row>
    <row r="9" spans="2:13" ht="15.75" thickBot="1" x14ac:dyDescent="0.3">
      <c r="B9" s="12" t="s">
        <v>12</v>
      </c>
      <c r="C9" s="13"/>
      <c r="D9" s="13"/>
      <c r="E9" s="13"/>
      <c r="F9" s="13"/>
      <c r="G9" s="13"/>
      <c r="H9" s="13"/>
      <c r="I9" s="13"/>
      <c r="J9" s="13"/>
      <c r="K9" s="13"/>
      <c r="L9" s="13"/>
      <c r="M9" s="45"/>
    </row>
    <row r="10" spans="2:13" ht="15.75" thickBot="1" x14ac:dyDescent="0.3">
      <c r="B10" s="20"/>
      <c r="C10" s="15" t="s">
        <v>3</v>
      </c>
      <c r="D10" s="15"/>
      <c r="E10" s="15"/>
      <c r="F10" s="21"/>
      <c r="G10" s="4"/>
      <c r="H10" s="22"/>
      <c r="I10" s="16" t="s">
        <v>10</v>
      </c>
      <c r="J10" s="16"/>
      <c r="K10" s="16"/>
      <c r="L10" s="16"/>
      <c r="M10" s="46" t="s">
        <v>14</v>
      </c>
    </row>
    <row r="11" spans="2:13" x14ac:dyDescent="0.25">
      <c r="B11" s="26" t="s">
        <v>1</v>
      </c>
      <c r="C11" s="27" t="s">
        <v>0</v>
      </c>
      <c r="D11" s="27"/>
      <c r="E11" s="28" t="s">
        <v>6</v>
      </c>
      <c r="F11" s="29" t="s">
        <v>2</v>
      </c>
      <c r="G11" s="5"/>
      <c r="H11" s="36" t="s">
        <v>6</v>
      </c>
      <c r="I11" s="37" t="s">
        <v>4</v>
      </c>
      <c r="J11" s="37"/>
      <c r="K11" s="38" t="s">
        <v>6</v>
      </c>
      <c r="L11" s="42" t="s">
        <v>5</v>
      </c>
      <c r="M11" s="47"/>
    </row>
    <row r="12" spans="2:13" x14ac:dyDescent="0.25">
      <c r="B12" s="30">
        <v>0</v>
      </c>
      <c r="C12" s="24">
        <v>0.189</v>
      </c>
      <c r="D12" s="24"/>
      <c r="E12" s="23" t="str">
        <f t="shared" ref="E12:E21" si="0">$E$11</f>
        <v>JA</v>
      </c>
      <c r="F12" s="31">
        <v>3.7499999999999999E-2</v>
      </c>
      <c r="G12" s="5"/>
      <c r="H12" s="39" t="str">
        <f>$H$11</f>
        <v>JA</v>
      </c>
      <c r="I12" s="25">
        <v>4.4999999999999998E-2</v>
      </c>
      <c r="J12" s="25"/>
      <c r="K12" s="23" t="str">
        <f>$K$11</f>
        <v>JA</v>
      </c>
      <c r="L12" s="43">
        <v>3.1912000000000003E-2</v>
      </c>
      <c r="M12" s="47"/>
    </row>
    <row r="13" spans="2:13" x14ac:dyDescent="0.25">
      <c r="B13" s="30">
        <v>500</v>
      </c>
      <c r="C13" s="24">
        <v>0.138375</v>
      </c>
      <c r="D13" s="24"/>
      <c r="E13" s="23" t="str">
        <f t="shared" si="0"/>
        <v>JA</v>
      </c>
      <c r="F13" s="31">
        <v>2.5000000000000001E-2</v>
      </c>
      <c r="G13" s="5"/>
      <c r="H13" s="39" t="str">
        <f t="shared" ref="H13:H21" si="1">$H$11</f>
        <v>JA</v>
      </c>
      <c r="I13" s="25">
        <v>3.9600000000000003E-2</v>
      </c>
      <c r="J13" s="25"/>
      <c r="K13" s="23" t="str">
        <f t="shared" ref="K13:K21" si="2">$K$11</f>
        <v>JA</v>
      </c>
      <c r="L13" s="43">
        <v>2.4070999999999999E-2</v>
      </c>
      <c r="M13" s="48">
        <f>(C13+(IF(E13="JA",F13,0))+(IF(H13="JA",I13,0))+(IF(K13="JA",L13,0)))*B13</f>
        <v>113.523</v>
      </c>
    </row>
    <row r="14" spans="2:13" x14ac:dyDescent="0.25">
      <c r="B14" s="30">
        <v>1000</v>
      </c>
      <c r="C14" s="24">
        <v>0.124875</v>
      </c>
      <c r="D14" s="24"/>
      <c r="E14" s="23" t="str">
        <f t="shared" si="0"/>
        <v>JA</v>
      </c>
      <c r="F14" s="31">
        <v>2.2499999999999999E-2</v>
      </c>
      <c r="G14" s="5"/>
      <c r="H14" s="39" t="str">
        <f t="shared" si="1"/>
        <v>JA</v>
      </c>
      <c r="I14" s="25">
        <v>3.78E-2</v>
      </c>
      <c r="J14" s="25"/>
      <c r="K14" s="23" t="str">
        <f t="shared" si="2"/>
        <v>JA</v>
      </c>
      <c r="L14" s="43">
        <v>2.2976E-2</v>
      </c>
      <c r="M14" s="48">
        <f t="shared" ref="M14:M21" si="3">(C14+(IF(E14="JA",F14,0))+(IF(H14="JA",I14,0))+(IF(K14="JA",L14,0)))*B14</f>
        <v>208.15100000000001</v>
      </c>
    </row>
    <row r="15" spans="2:13" x14ac:dyDescent="0.25">
      <c r="B15" s="30">
        <v>2500</v>
      </c>
      <c r="C15" s="24">
        <v>0.1215</v>
      </c>
      <c r="D15" s="24"/>
      <c r="E15" s="23" t="str">
        <f t="shared" si="0"/>
        <v>JA</v>
      </c>
      <c r="F15" s="31">
        <v>0.02</v>
      </c>
      <c r="G15" s="5"/>
      <c r="H15" s="39" t="str">
        <f t="shared" si="1"/>
        <v>JA</v>
      </c>
      <c r="I15" s="25">
        <v>3.5999999999999997E-2</v>
      </c>
      <c r="J15" s="25"/>
      <c r="K15" s="23" t="str">
        <f t="shared" si="2"/>
        <v>JA</v>
      </c>
      <c r="L15" s="43">
        <v>2.1881999999999999E-2</v>
      </c>
      <c r="M15" s="48">
        <f t="shared" si="3"/>
        <v>498.45499999999998</v>
      </c>
    </row>
    <row r="16" spans="2:13" x14ac:dyDescent="0.25">
      <c r="B16" s="30">
        <v>5000</v>
      </c>
      <c r="C16" s="24">
        <v>0.119475</v>
      </c>
      <c r="D16" s="24"/>
      <c r="E16" s="23" t="str">
        <f t="shared" si="0"/>
        <v>JA</v>
      </c>
      <c r="F16" s="31">
        <v>1.8749999999999999E-2</v>
      </c>
      <c r="G16" s="5"/>
      <c r="H16" s="39" t="str">
        <f t="shared" si="1"/>
        <v>JA</v>
      </c>
      <c r="I16" s="25">
        <v>3.4200000000000001E-2</v>
      </c>
      <c r="J16" s="25"/>
      <c r="K16" s="23" t="str">
        <f t="shared" si="2"/>
        <v>JA</v>
      </c>
      <c r="L16" s="43">
        <v>2.0788000000000001E-2</v>
      </c>
      <c r="M16" s="48">
        <f t="shared" si="3"/>
        <v>966.06499999999994</v>
      </c>
    </row>
    <row r="17" spans="2:13" x14ac:dyDescent="0.25">
      <c r="B17" s="30">
        <v>10000</v>
      </c>
      <c r="C17" s="24">
        <v>0.11826</v>
      </c>
      <c r="D17" s="24"/>
      <c r="E17" s="23" t="str">
        <f t="shared" si="0"/>
        <v>JA</v>
      </c>
      <c r="F17" s="31">
        <v>1.7500000000000002E-2</v>
      </c>
      <c r="G17" s="5"/>
      <c r="H17" s="39" t="str">
        <f t="shared" si="1"/>
        <v>JA</v>
      </c>
      <c r="I17" s="25">
        <v>3.2399999999999998E-2</v>
      </c>
      <c r="J17" s="25"/>
      <c r="K17" s="23" t="str">
        <f t="shared" si="2"/>
        <v>JA</v>
      </c>
      <c r="L17" s="43">
        <v>1.9694E-2</v>
      </c>
      <c r="M17" s="48">
        <f t="shared" si="3"/>
        <v>1878.5399999999997</v>
      </c>
    </row>
    <row r="18" spans="2:13" x14ac:dyDescent="0.25">
      <c r="B18" s="30">
        <v>25000</v>
      </c>
      <c r="C18" s="24">
        <v>0.11569500000000001</v>
      </c>
      <c r="D18" s="24"/>
      <c r="E18" s="23" t="str">
        <f t="shared" si="0"/>
        <v>JA</v>
      </c>
      <c r="F18" s="31">
        <v>1.6250000000000001E-2</v>
      </c>
      <c r="G18" s="5"/>
      <c r="H18" s="39" t="str">
        <f t="shared" si="1"/>
        <v>JA</v>
      </c>
      <c r="I18" s="25">
        <v>3.0599999999999999E-2</v>
      </c>
      <c r="J18" s="25"/>
      <c r="K18" s="23" t="str">
        <f t="shared" si="2"/>
        <v>JA</v>
      </c>
      <c r="L18" s="43">
        <v>1.8599999999999998E-2</v>
      </c>
      <c r="M18" s="48">
        <f t="shared" si="3"/>
        <v>4528.625</v>
      </c>
    </row>
    <row r="19" spans="2:13" x14ac:dyDescent="0.25">
      <c r="B19" s="30">
        <v>50000</v>
      </c>
      <c r="C19" s="24">
        <v>7.4249999999999997E-2</v>
      </c>
      <c r="D19" s="24"/>
      <c r="E19" s="23" t="str">
        <f t="shared" si="0"/>
        <v>JA</v>
      </c>
      <c r="F19" s="31">
        <v>1.4999999999999999E-2</v>
      </c>
      <c r="G19" s="5"/>
      <c r="H19" s="39" t="str">
        <f t="shared" si="1"/>
        <v>JA</v>
      </c>
      <c r="I19" s="25">
        <v>2.8799999999999999E-2</v>
      </c>
      <c r="J19" s="25"/>
      <c r="K19" s="23" t="str">
        <f t="shared" si="2"/>
        <v>JA</v>
      </c>
      <c r="L19" s="43">
        <v>1.7506000000000001E-2</v>
      </c>
      <c r="M19" s="48">
        <f t="shared" si="3"/>
        <v>6777.7999999999993</v>
      </c>
    </row>
    <row r="20" spans="2:13" x14ac:dyDescent="0.25">
      <c r="B20" s="30">
        <v>100000</v>
      </c>
      <c r="C20" s="24">
        <v>5.3999999999999999E-2</v>
      </c>
      <c r="D20" s="24"/>
      <c r="E20" s="23" t="str">
        <f t="shared" si="0"/>
        <v>JA</v>
      </c>
      <c r="F20" s="31">
        <v>1.375E-2</v>
      </c>
      <c r="G20" s="5"/>
      <c r="H20" s="39" t="str">
        <f t="shared" si="1"/>
        <v>JA</v>
      </c>
      <c r="I20" s="25">
        <v>2.7E-2</v>
      </c>
      <c r="J20" s="25"/>
      <c r="K20" s="23" t="str">
        <f t="shared" si="2"/>
        <v>JA</v>
      </c>
      <c r="L20" s="43">
        <v>1.6412E-2</v>
      </c>
      <c r="M20" s="48">
        <f t="shared" si="3"/>
        <v>11116.199999999999</v>
      </c>
    </row>
    <row r="21" spans="2:13" ht="15.75" thickBot="1" x14ac:dyDescent="0.3">
      <c r="B21" s="32">
        <v>200000</v>
      </c>
      <c r="C21" s="33">
        <v>4.0500000000000001E-2</v>
      </c>
      <c r="D21" s="33"/>
      <c r="E21" s="34" t="str">
        <f t="shared" si="0"/>
        <v>JA</v>
      </c>
      <c r="F21" s="35">
        <v>1.2500000000000001E-2</v>
      </c>
      <c r="G21" s="6"/>
      <c r="H21" s="40" t="str">
        <f t="shared" si="1"/>
        <v>JA</v>
      </c>
      <c r="I21" s="41">
        <v>2.2800000000000001E-2</v>
      </c>
      <c r="J21" s="41"/>
      <c r="K21" s="34" t="str">
        <f t="shared" si="2"/>
        <v>JA</v>
      </c>
      <c r="L21" s="44">
        <v>1.3859E-2</v>
      </c>
      <c r="M21" s="49">
        <f t="shared" si="3"/>
        <v>17931.8</v>
      </c>
    </row>
    <row r="22" spans="2:13" ht="15.75" thickBot="1" x14ac:dyDescent="0.3"/>
    <row r="23" spans="2:13" ht="15.75" thickBot="1" x14ac:dyDescent="0.3">
      <c r="B23" s="12" t="s">
        <v>13</v>
      </c>
      <c r="C23" s="13"/>
      <c r="D23" s="13"/>
      <c r="E23" s="13"/>
      <c r="F23" s="13"/>
      <c r="G23" s="13"/>
      <c r="H23" s="13"/>
      <c r="I23" s="13"/>
      <c r="J23" s="13"/>
      <c r="K23" s="13"/>
      <c r="L23" s="13"/>
      <c r="M23" s="14"/>
    </row>
    <row r="24" spans="2:13" ht="15.75" thickBot="1" x14ac:dyDescent="0.3">
      <c r="B24" s="7"/>
      <c r="C24" s="57" t="s">
        <v>3</v>
      </c>
      <c r="D24" s="58"/>
      <c r="E24" s="58"/>
      <c r="F24" s="59"/>
      <c r="G24" s="4"/>
      <c r="H24" s="60"/>
      <c r="I24" s="61" t="s">
        <v>10</v>
      </c>
      <c r="J24" s="61"/>
      <c r="K24" s="61"/>
      <c r="L24" s="62"/>
      <c r="M24" s="56" t="s">
        <v>15</v>
      </c>
    </row>
    <row r="25" spans="2:13" x14ac:dyDescent="0.25">
      <c r="B25" s="26" t="s">
        <v>11</v>
      </c>
      <c r="C25" s="27" t="s">
        <v>0</v>
      </c>
      <c r="D25" s="27"/>
      <c r="E25" s="28" t="s">
        <v>6</v>
      </c>
      <c r="F25" s="29" t="s">
        <v>2</v>
      </c>
      <c r="G25" s="5"/>
      <c r="H25" s="36" t="s">
        <v>6</v>
      </c>
      <c r="I25" s="37" t="s">
        <v>4</v>
      </c>
      <c r="J25" s="37"/>
      <c r="K25" s="38" t="s">
        <v>6</v>
      </c>
      <c r="L25" s="42" t="s">
        <v>5</v>
      </c>
      <c r="M25" s="47"/>
    </row>
    <row r="26" spans="2:13" x14ac:dyDescent="0.25">
      <c r="B26" s="30">
        <v>1</v>
      </c>
      <c r="C26" s="50">
        <v>33.049999999999997</v>
      </c>
      <c r="D26" s="24"/>
      <c r="E26" s="23" t="str">
        <f>$E$25</f>
        <v>JA</v>
      </c>
      <c r="F26" s="51">
        <v>6.38</v>
      </c>
      <c r="G26" s="5"/>
      <c r="H26" s="39" t="str">
        <f>$H$25</f>
        <v>JA</v>
      </c>
      <c r="I26" s="50">
        <v>8.3699999999999992</v>
      </c>
      <c r="J26" s="25"/>
      <c r="K26" s="23" t="str">
        <f>$K$25</f>
        <v>JA</v>
      </c>
      <c r="L26" s="54">
        <v>5.63</v>
      </c>
      <c r="M26" s="48">
        <f>(C26+(IF(E26="JA",F26,0))+(IF(H26="JA",I26,0))+(IF(K26="JA",L26,0)))</f>
        <v>53.43</v>
      </c>
    </row>
    <row r="27" spans="2:13" x14ac:dyDescent="0.25">
      <c r="B27" s="30">
        <v>5</v>
      </c>
      <c r="C27" s="50">
        <v>122.62</v>
      </c>
      <c r="D27" s="24"/>
      <c r="E27" s="23" t="str">
        <f t="shared" ref="E27:E35" si="4">$E$25</f>
        <v>JA</v>
      </c>
      <c r="F27" s="51">
        <v>22.1</v>
      </c>
      <c r="G27" s="5"/>
      <c r="H27" s="39" t="str">
        <f t="shared" ref="H27:H35" si="5">$H$25</f>
        <v>JA</v>
      </c>
      <c r="I27" s="50">
        <v>36.909999999999997</v>
      </c>
      <c r="J27" s="25"/>
      <c r="K27" s="23" t="str">
        <f t="shared" ref="K27:K35" si="6">$K$25</f>
        <v>JA</v>
      </c>
      <c r="L27" s="54">
        <v>22.43</v>
      </c>
      <c r="M27" s="48">
        <f t="shared" ref="M27:M34" si="7">(C27+(IF(E27="JA",F27,0))+(IF(H27="JA",I27,0))+(IF(K27="JA",L27,0)))</f>
        <v>204.06</v>
      </c>
    </row>
    <row r="28" spans="2:13" x14ac:dyDescent="0.25">
      <c r="B28" s="30">
        <v>10</v>
      </c>
      <c r="C28" s="50">
        <v>238.93</v>
      </c>
      <c r="D28" s="24"/>
      <c r="E28" s="23" t="str">
        <f t="shared" si="4"/>
        <v>JA</v>
      </c>
      <c r="F28" s="51">
        <v>40.83</v>
      </c>
      <c r="G28" s="5"/>
      <c r="H28" s="39" t="str">
        <f t="shared" si="5"/>
        <v>JA</v>
      </c>
      <c r="I28" s="50">
        <v>71.42</v>
      </c>
      <c r="J28" s="25"/>
      <c r="K28" s="23" t="str">
        <f t="shared" si="6"/>
        <v>JA</v>
      </c>
      <c r="L28" s="54">
        <v>43.4</v>
      </c>
      <c r="M28" s="48">
        <f t="shared" si="7"/>
        <v>394.58</v>
      </c>
    </row>
    <row r="29" spans="2:13" x14ac:dyDescent="0.25">
      <c r="B29" s="30">
        <v>15</v>
      </c>
      <c r="C29" s="50">
        <v>353.58</v>
      </c>
      <c r="D29" s="24"/>
      <c r="E29" s="23" t="str">
        <f t="shared" si="4"/>
        <v>JA</v>
      </c>
      <c r="F29" s="51">
        <v>57.83</v>
      </c>
      <c r="G29" s="5"/>
      <c r="H29" s="39" t="str">
        <f t="shared" si="5"/>
        <v>JA</v>
      </c>
      <c r="I29" s="50">
        <v>104.28</v>
      </c>
      <c r="J29" s="25"/>
      <c r="K29" s="23" t="str">
        <f t="shared" si="6"/>
        <v>JA</v>
      </c>
      <c r="L29" s="54">
        <v>63.38</v>
      </c>
      <c r="M29" s="48">
        <f t="shared" si="7"/>
        <v>579.06999999999994</v>
      </c>
    </row>
    <row r="30" spans="2:13" x14ac:dyDescent="0.25">
      <c r="B30" s="30">
        <v>30</v>
      </c>
      <c r="C30" s="50">
        <v>696.07</v>
      </c>
      <c r="D30" s="24"/>
      <c r="E30" s="23" t="str">
        <f t="shared" si="4"/>
        <v>JA</v>
      </c>
      <c r="F30" s="51">
        <v>108.34</v>
      </c>
      <c r="G30" s="5"/>
      <c r="H30" s="39" t="str">
        <f t="shared" si="5"/>
        <v>JA</v>
      </c>
      <c r="I30" s="50">
        <v>198.03</v>
      </c>
      <c r="J30" s="25"/>
      <c r="K30" s="23" t="str">
        <f t="shared" si="6"/>
        <v>JA</v>
      </c>
      <c r="L30" s="54">
        <v>120.35</v>
      </c>
      <c r="M30" s="48">
        <f t="shared" si="7"/>
        <v>1122.79</v>
      </c>
    </row>
    <row r="31" spans="2:13" x14ac:dyDescent="0.25">
      <c r="B31" s="30">
        <v>50</v>
      </c>
      <c r="C31" s="50">
        <v>1151.01</v>
      </c>
      <c r="D31" s="24"/>
      <c r="E31" s="23" t="str">
        <f t="shared" si="4"/>
        <v>JA</v>
      </c>
      <c r="F31" s="51">
        <v>171.31</v>
      </c>
      <c r="G31" s="5"/>
      <c r="H31" s="39" t="str">
        <f t="shared" si="5"/>
        <v>JA</v>
      </c>
      <c r="I31" s="50">
        <v>316.69</v>
      </c>
      <c r="J31" s="25"/>
      <c r="K31" s="23" t="str">
        <f t="shared" si="6"/>
        <v>JA</v>
      </c>
      <c r="L31" s="54">
        <v>192.47</v>
      </c>
      <c r="M31" s="48">
        <f t="shared" si="7"/>
        <v>1831.48</v>
      </c>
    </row>
    <row r="32" spans="2:13" x14ac:dyDescent="0.25">
      <c r="B32" s="30">
        <v>100</v>
      </c>
      <c r="C32" s="50">
        <v>2269.7399999999998</v>
      </c>
      <c r="D32" s="24"/>
      <c r="E32" s="23" t="str">
        <f t="shared" si="4"/>
        <v>JA</v>
      </c>
      <c r="F32" s="51">
        <v>325.66000000000003</v>
      </c>
      <c r="G32" s="5"/>
      <c r="H32" s="39" t="str">
        <f t="shared" si="5"/>
        <v>JA</v>
      </c>
      <c r="I32" s="50">
        <v>609</v>
      </c>
      <c r="J32" s="25"/>
      <c r="K32" s="23" t="str">
        <f t="shared" si="6"/>
        <v>JA</v>
      </c>
      <c r="L32" s="54">
        <v>370.09</v>
      </c>
      <c r="M32" s="48">
        <f t="shared" si="7"/>
        <v>3574.49</v>
      </c>
    </row>
    <row r="33" spans="2:13" x14ac:dyDescent="0.25">
      <c r="B33" s="30">
        <v>250</v>
      </c>
      <c r="C33" s="50">
        <v>3798.11</v>
      </c>
      <c r="D33" s="24"/>
      <c r="E33" s="23" t="str">
        <f t="shared" si="4"/>
        <v>JA</v>
      </c>
      <c r="F33" s="51">
        <v>735.03</v>
      </c>
      <c r="G33" s="5"/>
      <c r="H33" s="39" t="str">
        <f t="shared" si="5"/>
        <v>JA</v>
      </c>
      <c r="I33" s="50">
        <v>1408.56</v>
      </c>
      <c r="J33" s="25"/>
      <c r="K33" s="23" t="str">
        <f t="shared" si="6"/>
        <v>JA</v>
      </c>
      <c r="L33" s="54">
        <v>856.1</v>
      </c>
      <c r="M33" s="48">
        <f t="shared" si="7"/>
        <v>6797.8000000000011</v>
      </c>
    </row>
    <row r="34" spans="2:13" x14ac:dyDescent="0.25">
      <c r="B34" s="30">
        <v>500</v>
      </c>
      <c r="C34" s="50">
        <v>5434.93</v>
      </c>
      <c r="D34" s="24"/>
      <c r="E34" s="23" t="str">
        <f t="shared" si="4"/>
        <v>JA</v>
      </c>
      <c r="F34" s="51">
        <v>1348.01</v>
      </c>
      <c r="G34" s="5"/>
      <c r="H34" s="39" t="str">
        <f t="shared" si="5"/>
        <v>JA</v>
      </c>
      <c r="I34" s="50">
        <v>2641.68</v>
      </c>
      <c r="J34" s="25"/>
      <c r="K34" s="23" t="str">
        <f t="shared" si="6"/>
        <v>JA</v>
      </c>
      <c r="L34" s="54">
        <v>1605.41</v>
      </c>
      <c r="M34" s="48">
        <f t="shared" si="7"/>
        <v>11030.03</v>
      </c>
    </row>
    <row r="35" spans="2:13" ht="15.75" thickBot="1" x14ac:dyDescent="0.3">
      <c r="B35" s="32">
        <v>1000</v>
      </c>
      <c r="C35" s="52">
        <v>8122.41</v>
      </c>
      <c r="D35" s="33"/>
      <c r="E35" s="34" t="str">
        <f t="shared" si="4"/>
        <v>JA</v>
      </c>
      <c r="F35" s="53">
        <v>2453.88</v>
      </c>
      <c r="G35" s="6"/>
      <c r="H35" s="40" t="str">
        <f t="shared" si="5"/>
        <v>JA</v>
      </c>
      <c r="I35" s="52">
        <v>4511.18</v>
      </c>
      <c r="J35" s="41"/>
      <c r="K35" s="34" t="str">
        <f t="shared" si="6"/>
        <v>JA</v>
      </c>
      <c r="L35" s="55">
        <v>2741.79</v>
      </c>
      <c r="M35" s="49">
        <f>(C35+(IF(E35="JA",F35,0))+(IF(H35="JA",I35,0))+(IF(K35="JA",L35,0)))</f>
        <v>17829.260000000002</v>
      </c>
    </row>
    <row r="37" spans="2:13" ht="315.75" customHeight="1" x14ac:dyDescent="0.25">
      <c r="B37" s="17" t="s">
        <v>19</v>
      </c>
      <c r="C37" s="18"/>
      <c r="D37" s="18"/>
      <c r="E37" s="18"/>
      <c r="F37" s="18"/>
      <c r="G37" s="18"/>
      <c r="H37" s="18"/>
      <c r="I37" s="18"/>
      <c r="J37" s="18"/>
      <c r="K37" s="18"/>
      <c r="L37" s="18"/>
      <c r="M37" s="18"/>
    </row>
  </sheetData>
  <sheetProtection algorithmName="SHA-512" hashValue="GnuCcX775kpwn+btabnn228atnS1jrC6uLBjVS3244JoLkX9Ot1pcQocELG/+cI2EPa7i1sGyJMnwpG8kRABWA==" saltValue="uNCNBgExbzKdMV1dhabI+g==" spinCount="100000" sheet="1" formatCells="0" formatColumns="0" formatRows="0" insertColumns="0" insertRows="0" insertHyperlinks="0" deleteColumns="0" deleteRows="0" sort="0" autoFilter="0" pivotTables="0"/>
  <protectedRanges>
    <protectedRange sqref="K11 K25" name="Bereik3"/>
    <protectedRange sqref="H11 H25" name="Bereik2"/>
    <protectedRange sqref="E11 E25" name="Bereik1"/>
  </protectedRanges>
  <mergeCells count="14">
    <mergeCell ref="B6:C6"/>
    <mergeCell ref="B1:M1"/>
    <mergeCell ref="B37:M37"/>
    <mergeCell ref="C10:F10"/>
    <mergeCell ref="I10:L10"/>
    <mergeCell ref="B2:M2"/>
    <mergeCell ref="B5:M5"/>
    <mergeCell ref="B8:M8"/>
    <mergeCell ref="C24:F24"/>
    <mergeCell ref="I24:L24"/>
    <mergeCell ref="B23:M23"/>
    <mergeCell ref="B9:M9"/>
    <mergeCell ref="B3:C3"/>
    <mergeCell ref="D3:G3"/>
  </mergeCells>
  <dataValidations count="1">
    <dataValidation type="list" allowBlank="1" showInputMessage="1" showErrorMessage="1" sqref="E11 H11 K11 E25 H25 K25" xr:uid="{0B0BF62B-6394-4AE0-ACFF-4E7EDC3B66D1}">
      <formula1>"JA,NEE"</formula1>
    </dataValidation>
  </dataValidations>
  <hyperlinks>
    <hyperlink ref="B3:C3" r:id="rId1" display="Uitgebreide Alarmknop" xr:uid="{B1DB11F5-F571-4D90-A34E-6967CA13E34F}"/>
    <hyperlink ref="B6:C6" r:id="rId2" display="Automatisch schakelen" xr:uid="{A0676DB4-184A-4C2D-B4E8-A68BA459E3CE}"/>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Kuipers Design</dc:creator>
  <cp:lastModifiedBy>Gebruiker</cp:lastModifiedBy>
  <dcterms:created xsi:type="dcterms:W3CDTF">2022-01-10T09:53:18Z</dcterms:created>
  <dcterms:modified xsi:type="dcterms:W3CDTF">2022-07-20T12:45:05Z</dcterms:modified>
</cp:coreProperties>
</file>